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8" activeTab="0"/>
  </bookViews>
  <sheets>
    <sheet name="Foglio1" sheetId="1" r:id="rId1"/>
    <sheet name="Foglio2" sheetId="2" r:id="rId2"/>
  </sheets>
  <definedNames>
    <definedName name="_xlnm.Print_Area" localSheetId="0">'Foglio1'!$A$1:$O$57</definedName>
  </definedNames>
  <calcPr fullCalcOnLoad="1"/>
</workbook>
</file>

<file path=xl/sharedStrings.xml><?xml version="1.0" encoding="utf-8"?>
<sst xmlns="http://schemas.openxmlformats.org/spreadsheetml/2006/main" count="74" uniqueCount="63">
  <si>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</si>
  <si>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</si>
  <si>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</si>
  <si>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</si>
  <si>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</si>
  <si>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</si>
  <si>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</si>
  <si>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</si>
  <si>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</si>
  <si>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</si>
  <si>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</si>
  <si>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</si>
  <si>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Percentuale ripartita al personale</t>
  </si>
  <si>
    <t>zero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</si>
  <si>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</si>
  <si>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</si>
  <si>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</si>
  <si>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</si>
  <si>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</si>
  <si>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</si>
  <si>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</si>
  <si>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</si>
  <si>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</si>
  <si>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</si>
  <si>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</si>
  <si>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</si>
  <si>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</si>
  <si>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</si>
  <si>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</si>
  <si>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</si>
  <si>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</si>
  <si>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</si>
  <si>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</si>
  <si>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</si>
  <si>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</si>
  <si>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</si>
  <si>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</si>
  <si>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</si>
  <si>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</si>
  <si>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</si>
  <si>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</si>
  <si>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</si>
  <si>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</si>
  <si>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</si>
  <si>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</si>
  <si>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 xml:space="preserve">(PER RICERCHE, COMMESSE DI DIDATTICA, CONSULENZE, PRESTAZIONI NON RICORRENTI, PRESTAZIONI A TARIFFA) </t>
  </si>
  <si>
    <t>F</t>
  </si>
  <si>
    <r>
      <t>Ritenuta da applicare</t>
    </r>
    <r>
      <rPr>
        <b/>
        <i/>
        <sz val="8"/>
        <rFont val="Arial"/>
        <family val="2"/>
      </rPr>
      <t>*</t>
    </r>
  </si>
  <si>
    <t>*Le ritenute sopra indicate sono stabilite in misura del 50% per le convenzioni procurate da PIN</t>
  </si>
  <si>
    <t xml:space="preserve">QUOTA DESTINATA AL PIN </t>
  </si>
  <si>
    <t>pari al 50% del normale prelievo al fondo di ricerca di Ateneo</t>
  </si>
  <si>
    <t>(delibera CDA del 23/02/2018 - Allegato alla Convenzione 2018 UNIFI-PIN)</t>
  </si>
  <si>
    <t>Committente</t>
  </si>
  <si>
    <t>Titolo</t>
  </si>
  <si>
    <t>Responsabile Scientifico</t>
  </si>
  <si>
    <t>e-mail:</t>
  </si>
  <si>
    <t>Tel:</t>
  </si>
  <si>
    <t>N. Rep. Convenzione</t>
  </si>
  <si>
    <t>Giunta del Dipartimento di Ingegneria Civile e Ambientale del …………………………………………………..</t>
  </si>
  <si>
    <t>Il Responsabile della Prestazione</t>
  </si>
  <si>
    <t>Il Direttore del CRIACIV</t>
  </si>
  <si>
    <t xml:space="preserve">Il Direttore del Dipartimento </t>
  </si>
  <si>
    <r>
      <t>TABELLA RIPARTIZIONE CONTO TERZI - CONVENZIONI STIPULATE DAL</t>
    </r>
    <r>
      <rPr>
        <b/>
        <u val="single"/>
        <sz val="12"/>
        <color indexed="10"/>
        <rFont val="Arial"/>
        <family val="2"/>
      </rPr>
      <t xml:space="preserve"> ../../2022 </t>
    </r>
    <r>
      <rPr>
        <b/>
        <u val="single"/>
        <sz val="12"/>
        <rFont val="Arial"/>
        <family val="2"/>
      </rPr>
      <t>- PROCURATE DA PIN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</si>
</sst>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  <numFmt numFmtId="187" formatCode="0.0"/>
    <numFmt numFmtId="188" formatCode="0.000"/>
    <numFmt numFmtId="189" formatCode="0.0000000"/>
    <numFmt numFmtId="190" formatCode="0.00000000"/>
    <numFmt numFmtId="191" formatCode="0.000000000"/>
    <numFmt numFmtId="192" formatCode="0.000000"/>
    <numFmt numFmtId="193" formatCode="0.00000"/>
    <numFmt numFmtId="194" formatCode="0.0000"/>
  </numFmts>
  <fonts count="5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4" fontId="1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4" fillId="0" borderId="14" xfId="0" applyFont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 wrapText="1"/>
      <protection locked="0"/>
    </xf>
    <xf numFmtId="0" fontId="14" fillId="0" borderId="16" xfId="0" applyFont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1" fillId="0" borderId="24" xfId="36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 locked="0"/>
    </xf>
    <xf numFmtId="14" fontId="9" fillId="33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A1">
      <selection activeCell="E1" sqref="E1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11.421875" style="17" customWidth="1"/>
    <col min="10" max="10" width="7.421875" style="17" customWidth="1"/>
    <col min="11" max="11" width="11.42187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11.421875" style="17" customWidth="1"/>
  </cols>
  <sheetData>
    <row r="1" spans="1:14" s="4" customFormat="1" ht="17.25">
      <c r="A1" s="1" t="s">
        <v>62</v>
      </c>
      <c r="B1" s="2"/>
      <c r="C1" s="2"/>
      <c r="D1" s="2"/>
      <c r="E1" s="2"/>
      <c r="F1" s="2"/>
      <c r="G1" s="103">
        <v>43344</v>
      </c>
      <c r="H1" s="2"/>
      <c r="I1" s="2"/>
      <c r="J1" s="2"/>
      <c r="K1" s="2"/>
      <c r="L1" s="2"/>
      <c r="M1" s="2"/>
      <c r="N1" s="3"/>
    </row>
    <row r="2" spans="1:13" s="7" customFormat="1" ht="17.25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7" customFormat="1" ht="17.25">
      <c r="A3" s="89" t="s">
        <v>52</v>
      </c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s="7" customFormat="1" ht="17.25">
      <c r="A4" s="89" t="s">
        <v>53</v>
      </c>
      <c r="B4" s="94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1:15" s="7" customFormat="1" ht="18" thickBot="1">
      <c r="A5" s="75" t="s">
        <v>54</v>
      </c>
      <c r="B5" s="76"/>
      <c r="C5" s="77"/>
      <c r="D5" s="98"/>
      <c r="E5" s="99"/>
      <c r="F5" s="100"/>
      <c r="G5" s="78" t="s">
        <v>55</v>
      </c>
      <c r="H5" s="101"/>
      <c r="I5" s="100"/>
      <c r="J5" s="78" t="s">
        <v>56</v>
      </c>
      <c r="K5" s="102"/>
      <c r="L5" s="100"/>
      <c r="M5" s="100"/>
      <c r="N5" s="100"/>
      <c r="O5" s="79"/>
    </row>
    <row r="6" spans="1:15" s="7" customFormat="1" ht="17.25">
      <c r="A6" s="85" t="s">
        <v>57</v>
      </c>
      <c r="B6" s="86"/>
      <c r="C6" s="86"/>
      <c r="D6" s="87"/>
      <c r="E6" s="88"/>
      <c r="F6" s="80"/>
      <c r="G6" s="80"/>
      <c r="H6" s="80"/>
      <c r="I6" s="80"/>
      <c r="J6" s="80"/>
      <c r="K6" s="80"/>
      <c r="L6" s="80"/>
      <c r="M6" s="80"/>
      <c r="N6" s="81"/>
      <c r="O6" s="79"/>
    </row>
    <row r="7" spans="1:15" s="4" customFormat="1" ht="17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21</v>
      </c>
      <c r="O7" s="9" t="s">
        <v>14</v>
      </c>
    </row>
    <row r="8" spans="1:15" s="12" customFormat="1" ht="15">
      <c r="A8" s="10" t="s">
        <v>0</v>
      </c>
      <c r="B8" s="11" t="s">
        <v>15</v>
      </c>
      <c r="N8" s="58">
        <v>0.1</v>
      </c>
      <c r="O8" s="46">
        <f>O45*N8</f>
        <v>0</v>
      </c>
    </row>
    <row r="9" spans="1:15" s="14" customFormat="1" ht="9.75">
      <c r="A9" s="13"/>
      <c r="B9" s="14" t="s">
        <v>8</v>
      </c>
      <c r="N9" s="15"/>
      <c r="O9" s="13"/>
    </row>
    <row r="10" spans="1:15" ht="12.75">
      <c r="A10" s="16"/>
      <c r="B10" s="17" t="s">
        <v>17</v>
      </c>
      <c r="N10" s="18"/>
      <c r="O10" s="16"/>
    </row>
    <row r="11" spans="1:15" ht="39.75" customHeight="1">
      <c r="A11" s="16"/>
      <c r="B11" s="53" t="s">
        <v>30</v>
      </c>
      <c r="C11" s="53" t="s">
        <v>27</v>
      </c>
      <c r="D11" s="53" t="s">
        <v>28</v>
      </c>
      <c r="E11" s="65" t="s">
        <v>43</v>
      </c>
      <c r="F11" s="65" t="s">
        <v>44</v>
      </c>
      <c r="G11" s="53" t="s">
        <v>14</v>
      </c>
      <c r="H11" s="54" t="s">
        <v>29</v>
      </c>
      <c r="N11" s="18"/>
      <c r="O11" s="16"/>
    </row>
    <row r="12" spans="1:15" ht="12.75">
      <c r="A12" s="16"/>
      <c r="B12" s="52"/>
      <c r="C12" s="52"/>
      <c r="D12" s="52"/>
      <c r="E12" s="52"/>
      <c r="F12" s="52"/>
      <c r="G12" s="83"/>
      <c r="H12" s="52"/>
      <c r="N12" s="18"/>
      <c r="O12" s="16"/>
    </row>
    <row r="13" spans="1:15" ht="12.75">
      <c r="A13" s="16"/>
      <c r="B13" s="52"/>
      <c r="C13" s="52"/>
      <c r="D13" s="52"/>
      <c r="E13" s="52"/>
      <c r="F13" s="52"/>
      <c r="G13" s="83"/>
      <c r="H13" s="52"/>
      <c r="N13" s="18"/>
      <c r="O13" s="16"/>
    </row>
    <row r="14" spans="1:15" ht="12.75">
      <c r="A14" s="16"/>
      <c r="B14" s="52"/>
      <c r="C14" s="52"/>
      <c r="D14" s="52"/>
      <c r="E14" s="52"/>
      <c r="F14" s="52"/>
      <c r="G14" s="83"/>
      <c r="H14" s="52"/>
      <c r="N14" s="18"/>
      <c r="O14" s="16"/>
    </row>
    <row r="15" spans="1:15" ht="12.75">
      <c r="A15" s="16"/>
      <c r="B15" s="52"/>
      <c r="C15" s="52"/>
      <c r="D15" s="52"/>
      <c r="E15" s="82"/>
      <c r="F15" s="52"/>
      <c r="G15" s="83"/>
      <c r="H15" s="52"/>
      <c r="N15" s="18"/>
      <c r="O15" s="16"/>
    </row>
    <row r="16" spans="1:15" ht="12.75">
      <c r="A16" s="19"/>
      <c r="B16" s="20"/>
      <c r="C16" s="20"/>
      <c r="D16" s="20"/>
      <c r="E16" s="20"/>
      <c r="F16" s="20"/>
      <c r="G16" s="84"/>
      <c r="H16" s="20"/>
      <c r="I16" s="20"/>
      <c r="J16" s="20"/>
      <c r="K16" s="20"/>
      <c r="L16" s="20"/>
      <c r="M16" s="20"/>
      <c r="N16" s="21"/>
      <c r="O16" s="19"/>
    </row>
    <row r="17" spans="1:15" s="12" customFormat="1" ht="15">
      <c r="A17" s="10" t="s">
        <v>1</v>
      </c>
      <c r="B17" s="11" t="s">
        <v>16</v>
      </c>
      <c r="N17" s="55">
        <f>100%-N8-N25-N21-N36-N41</f>
        <v>0.7656000000000001</v>
      </c>
      <c r="O17" s="46">
        <f>O45*N17</f>
        <v>0</v>
      </c>
    </row>
    <row r="18" spans="1:15" s="14" customFormat="1" ht="9.75">
      <c r="A18" s="13"/>
      <c r="B18" s="14" t="s">
        <v>8</v>
      </c>
      <c r="N18" s="15"/>
      <c r="O18" s="13"/>
    </row>
    <row r="19" spans="1:15" ht="12.75">
      <c r="A19" s="16"/>
      <c r="B19" s="17" t="s">
        <v>18</v>
      </c>
      <c r="N19" s="18"/>
      <c r="O19" s="16"/>
    </row>
    <row r="20" spans="1:15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9"/>
    </row>
    <row r="21" spans="1:15" s="12" customFormat="1" ht="15">
      <c r="A21" s="10" t="s">
        <v>2</v>
      </c>
      <c r="B21" s="11" t="s">
        <v>19</v>
      </c>
      <c r="N21" s="57">
        <f>0.03+0.1*N8</f>
        <v>0.04</v>
      </c>
      <c r="O21" s="46">
        <f>O45*N21</f>
        <v>0</v>
      </c>
    </row>
    <row r="22" spans="1:15" s="14" customFormat="1" ht="9.75">
      <c r="A22" s="13"/>
      <c r="B22" s="14" t="s">
        <v>8</v>
      </c>
      <c r="N22" s="15"/>
      <c r="O22" s="13"/>
    </row>
    <row r="23" spans="1:15" ht="12.75">
      <c r="A23" s="16"/>
      <c r="B23" s="17" t="s">
        <v>22</v>
      </c>
      <c r="N23" s="18"/>
      <c r="O23" s="16"/>
    </row>
    <row r="24" spans="1:15" ht="12.7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63"/>
      <c r="N24" s="21"/>
      <c r="O24" s="19"/>
    </row>
    <row r="25" spans="1:15" s="12" customFormat="1" ht="15">
      <c r="A25" s="10" t="s">
        <v>3</v>
      </c>
      <c r="B25" s="11" t="s">
        <v>37</v>
      </c>
      <c r="M25" s="64"/>
      <c r="N25" s="62">
        <f>N8*(IF(N8&gt;0.5649,0.208,IF(N8&gt;0.2449,0.178,IF(N8&gt;0,0.154,0.06)))-6%)/2+3%</f>
        <v>0.0347</v>
      </c>
      <c r="O25" s="46">
        <f>O45*N25</f>
        <v>0</v>
      </c>
    </row>
    <row r="26" spans="1:15" s="14" customFormat="1" ht="9.75">
      <c r="A26" s="13"/>
      <c r="N26" s="15"/>
      <c r="O26" s="22"/>
    </row>
    <row r="27" spans="1:15" s="14" customFormat="1" ht="9.75">
      <c r="A27" s="13"/>
      <c r="C27" s="23" t="s">
        <v>12</v>
      </c>
      <c r="D27" s="24"/>
      <c r="E27" s="24"/>
      <c r="F27" s="23" t="s">
        <v>47</v>
      </c>
      <c r="G27" s="25"/>
      <c r="N27" s="15"/>
      <c r="O27" s="13"/>
    </row>
    <row r="28" spans="1:15" s="14" customFormat="1" ht="9.75">
      <c r="A28" s="13"/>
      <c r="C28" s="26" t="s">
        <v>13</v>
      </c>
      <c r="D28" s="27"/>
      <c r="E28" s="28"/>
      <c r="F28" s="59" t="s">
        <v>39</v>
      </c>
      <c r="G28" s="28"/>
      <c r="H28" s="61"/>
      <c r="I28" s="61"/>
      <c r="J28" s="61"/>
      <c r="K28" s="61"/>
      <c r="N28" s="15"/>
      <c r="O28" s="13"/>
    </row>
    <row r="29" spans="1:15" s="14" customFormat="1" ht="9.75">
      <c r="A29" s="13"/>
      <c r="C29" s="26" t="s">
        <v>34</v>
      </c>
      <c r="D29" s="27"/>
      <c r="E29" s="28"/>
      <c r="F29" s="59" t="s">
        <v>41</v>
      </c>
      <c r="G29" s="28"/>
      <c r="H29" s="61"/>
      <c r="I29" s="61"/>
      <c r="J29" s="61"/>
      <c r="K29" s="61"/>
      <c r="N29" s="15"/>
      <c r="O29" s="13"/>
    </row>
    <row r="30" spans="1:15" s="14" customFormat="1" ht="9.75">
      <c r="A30" s="13"/>
      <c r="C30" s="26" t="s">
        <v>36</v>
      </c>
      <c r="D30" s="27"/>
      <c r="E30" s="28"/>
      <c r="F30" s="59" t="s">
        <v>40</v>
      </c>
      <c r="G30" s="28"/>
      <c r="N30" s="15"/>
      <c r="O30" s="13"/>
    </row>
    <row r="31" spans="1:15" s="14" customFormat="1" ht="9.75">
      <c r="A31" s="13"/>
      <c r="C31" s="29" t="s">
        <v>35</v>
      </c>
      <c r="D31" s="30"/>
      <c r="E31" s="31"/>
      <c r="F31" s="60" t="s">
        <v>42</v>
      </c>
      <c r="G31" s="31"/>
      <c r="N31" s="15"/>
      <c r="O31" s="13"/>
    </row>
    <row r="32" spans="1:15" s="14" customFormat="1" ht="9.75">
      <c r="A32" s="13"/>
      <c r="N32" s="15"/>
      <c r="O32" s="13"/>
    </row>
    <row r="33" spans="1:15" s="34" customFormat="1" ht="12.75">
      <c r="A33" s="32"/>
      <c r="B33" s="17" t="s">
        <v>38</v>
      </c>
      <c r="N33" s="35"/>
      <c r="O33" s="32"/>
    </row>
    <row r="34" spans="1:15" s="34" customFormat="1" ht="12.75">
      <c r="A34" s="32"/>
      <c r="B34" s="11" t="s">
        <v>48</v>
      </c>
      <c r="H34" s="74" t="s">
        <v>51</v>
      </c>
      <c r="N34" s="35"/>
      <c r="O34" s="32"/>
    </row>
    <row r="35" spans="1:15" ht="12.7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9"/>
    </row>
    <row r="36" spans="1:15" s="12" customFormat="1" ht="15">
      <c r="A36" s="10" t="s">
        <v>4</v>
      </c>
      <c r="B36" s="11" t="s">
        <v>33</v>
      </c>
      <c r="I36" s="33"/>
      <c r="N36" s="47">
        <v>0.025</v>
      </c>
      <c r="O36" s="46">
        <f>O45*N36</f>
        <v>0</v>
      </c>
    </row>
    <row r="37" spans="1:15" s="14" customFormat="1" ht="9.75">
      <c r="A37" s="13"/>
      <c r="B37" s="14" t="s">
        <v>20</v>
      </c>
      <c r="N37" s="36"/>
      <c r="O37" s="13"/>
    </row>
    <row r="38" spans="1:15" ht="12.75">
      <c r="A38" s="16"/>
      <c r="B38" s="17" t="s">
        <v>23</v>
      </c>
      <c r="N38" s="37"/>
      <c r="O38" s="16"/>
    </row>
    <row r="39" spans="1:15" ht="12.75">
      <c r="A39" s="16"/>
      <c r="N39" s="37"/>
      <c r="O39" s="16"/>
    </row>
    <row r="40" spans="1:15" ht="12.75">
      <c r="A40" s="16"/>
      <c r="N40" s="37"/>
      <c r="O40" s="16"/>
    </row>
    <row r="41" spans="1:15" ht="15">
      <c r="A41" s="70" t="s">
        <v>46</v>
      </c>
      <c r="B41" s="67" t="s">
        <v>49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9"/>
      <c r="N41" s="64">
        <f>N8*(IF(N8&gt;0.5649,0.208,IF(N8&gt;0.2449,0.178,IF(N8&gt;0,0.154,0.06)))-6%)/2+3%</f>
        <v>0.0347</v>
      </c>
      <c r="O41" s="68">
        <f>O45*N41</f>
        <v>0</v>
      </c>
    </row>
    <row r="42" spans="1:15" ht="12.75">
      <c r="A42" s="16"/>
      <c r="B42" s="71" t="s">
        <v>50</v>
      </c>
      <c r="F42" s="74" t="s">
        <v>51</v>
      </c>
      <c r="N42" s="37"/>
      <c r="O42" s="16"/>
    </row>
    <row r="43" spans="1:15" ht="12.75">
      <c r="A43" s="16"/>
      <c r="B43" s="63"/>
      <c r="N43" s="37"/>
      <c r="O43" s="16"/>
    </row>
    <row r="44" spans="1:15" ht="12.75">
      <c r="A44" s="7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19"/>
    </row>
    <row r="45" spans="1:15" s="12" customFormat="1" ht="15">
      <c r="A45" s="38" t="s">
        <v>7</v>
      </c>
      <c r="B45" s="73"/>
      <c r="C45" s="51" t="s">
        <v>25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8">
        <f>SUM(N8,N17,N21,N25,N36,N41)</f>
        <v>1</v>
      </c>
      <c r="O45" s="56">
        <v>0</v>
      </c>
    </row>
    <row r="46" spans="1:15" s="12" customFormat="1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 t="s">
        <v>26</v>
      </c>
      <c r="N46" s="49">
        <f>1-N45</f>
        <v>0</v>
      </c>
      <c r="O46" s="17"/>
    </row>
    <row r="47" spans="1:7" ht="12.75">
      <c r="A47" s="40"/>
      <c r="C47" s="41"/>
      <c r="D47" s="41"/>
      <c r="E47" s="41"/>
      <c r="F47" s="41"/>
      <c r="G47" s="41"/>
    </row>
    <row r="48" s="11" customFormat="1" ht="12.75">
      <c r="A48" s="42" t="s">
        <v>9</v>
      </c>
    </row>
    <row r="49" spans="1:14" ht="12.75">
      <c r="A49" s="43" t="s">
        <v>0</v>
      </c>
      <c r="B49" s="43" t="s">
        <v>10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43" t="s">
        <v>1</v>
      </c>
      <c r="B50" s="43" t="s">
        <v>11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43" t="s">
        <v>2</v>
      </c>
      <c r="B51" s="43" t="s">
        <v>5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2.75">
      <c r="A52" s="43" t="s">
        <v>3</v>
      </c>
      <c r="B52" s="43" t="s">
        <v>6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2.75">
      <c r="A53" s="43" t="s">
        <v>4</v>
      </c>
      <c r="B53" s="43" t="s">
        <v>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="11" customFormat="1" ht="12.75">
      <c r="A54" s="42" t="s">
        <v>9</v>
      </c>
    </row>
    <row r="55" spans="1:4" ht="12.75">
      <c r="A55" s="50" t="s">
        <v>24</v>
      </c>
      <c r="B55" s="50"/>
      <c r="C55" s="50"/>
      <c r="D55" s="50"/>
    </row>
    <row r="56" ht="12.75">
      <c r="A56" s="17" t="s">
        <v>31</v>
      </c>
    </row>
    <row r="57" ht="12.75">
      <c r="A57" s="33" t="s">
        <v>32</v>
      </c>
    </row>
    <row r="59" ht="12.75">
      <c r="A59" s="17" t="s">
        <v>58</v>
      </c>
    </row>
    <row r="61" spans="1:9" ht="12.75">
      <c r="A61" s="17" t="s">
        <v>59</v>
      </c>
      <c r="F61" s="17" t="s">
        <v>60</v>
      </c>
      <c r="I61" s="17" t="s">
        <v>61</v>
      </c>
    </row>
  </sheetData>
  <sheetProtection/>
  <mergeCells count="9">
    <mergeCell ref="A6:C6"/>
    <mergeCell ref="D6:E6"/>
    <mergeCell ref="A3:B3"/>
    <mergeCell ref="C3:O3"/>
    <mergeCell ref="A4:B4"/>
    <mergeCell ref="C4:O4"/>
    <mergeCell ref="D5:F5"/>
    <mergeCell ref="H5:I5"/>
    <mergeCell ref="K5:N5"/>
  </mergeCells>
  <dataValidations count="1">
    <dataValidation errorStyle="information" type="decimal" allowBlank="1" showErrorMessage="1" errorTitle="ATTENZIONE" error="La % al personale NON può superare il 79,70 %&#10;Premere Annulla" sqref="N8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Laura Giunti (UNIFI)</cp:lastModifiedBy>
  <cp:lastPrinted>2018-08-31T07:08:01Z</cp:lastPrinted>
  <dcterms:created xsi:type="dcterms:W3CDTF">2001-11-20T16:49:28Z</dcterms:created>
  <dcterms:modified xsi:type="dcterms:W3CDTF">2022-04-19T07:56:05Z</dcterms:modified>
  <cp:category/>
  <cp:version/>
  <cp:contentType/>
  <cp:contentStatus/>
</cp:coreProperties>
</file>